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1640"/>
  </bookViews>
  <sheets>
    <sheet name="Sheet 1" sheetId="1" r:id="rId1"/>
  </sheets>
  <definedNames>
    <definedName name="_xlnm._FilterDatabase" localSheetId="0" hidden="1">'Sheet 1'!$A$4:$P$31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1" l="1"/>
  <c r="J18" i="1"/>
  <c r="I18" i="1"/>
  <c r="H18" i="1"/>
  <c r="F21" i="1"/>
  <c r="J15" i="1"/>
  <c r="I15" i="1"/>
  <c r="F24" i="1"/>
  <c r="F18" i="1" l="1"/>
  <c r="K16" i="1"/>
  <c r="J16" i="1"/>
  <c r="I16" i="1"/>
  <c r="H16" i="1"/>
  <c r="J22" i="1"/>
  <c r="I22" i="1"/>
  <c r="K29" i="1"/>
  <c r="J29" i="1"/>
  <c r="I29" i="1"/>
  <c r="H29" i="1"/>
  <c r="J26" i="1"/>
  <c r="I26" i="1"/>
  <c r="K14" i="1"/>
  <c r="J14" i="1"/>
  <c r="I14" i="1"/>
  <c r="H14" i="1"/>
  <c r="M12" i="1"/>
  <c r="P12" i="1"/>
  <c r="O12" i="1"/>
  <c r="N12" i="1"/>
  <c r="L12" i="1"/>
  <c r="L7" i="1"/>
  <c r="P7" i="1"/>
  <c r="O7" i="1"/>
  <c r="N7" i="1"/>
  <c r="M7" i="1"/>
  <c r="P6" i="1"/>
  <c r="O6" i="1"/>
  <c r="N6" i="1"/>
  <c r="M6" i="1"/>
  <c r="L6" i="1"/>
  <c r="O8" i="1"/>
  <c r="N8" i="1"/>
  <c r="P5" i="1"/>
  <c r="O5" i="1"/>
  <c r="N5" i="1"/>
  <c r="M5" i="1"/>
  <c r="L5" i="1"/>
  <c r="F22" i="1"/>
  <c r="F15" i="1"/>
  <c r="F27" i="1"/>
  <c r="F28" i="1"/>
  <c r="F23" i="1"/>
  <c r="F30" i="1"/>
  <c r="F17" i="1"/>
  <c r="F25" i="1"/>
  <c r="F19" i="1"/>
  <c r="F12" i="1" l="1"/>
  <c r="F14" i="1"/>
  <c r="F16" i="1"/>
  <c r="F7" i="1"/>
  <c r="F29" i="1"/>
  <c r="F26" i="1"/>
  <c r="F20" i="1"/>
  <c r="F6" i="1"/>
  <c r="F13" i="1"/>
  <c r="F9" i="1" l="1"/>
  <c r="F11" i="1"/>
  <c r="F8" i="1" l="1"/>
  <c r="F5" i="1"/>
  <c r="F10" i="1" l="1"/>
  <c r="F31" i="1" l="1"/>
</calcChain>
</file>

<file path=xl/sharedStrings.xml><?xml version="1.0" encoding="utf-8"?>
<sst xmlns="http://schemas.openxmlformats.org/spreadsheetml/2006/main" count="133" uniqueCount="65">
  <si>
    <t>UNITS</t>
  </si>
  <si>
    <t>COLOUR</t>
  </si>
  <si>
    <t>WOMEN</t>
  </si>
  <si>
    <t>W</t>
  </si>
  <si>
    <t>MEN</t>
  </si>
  <si>
    <t xml:space="preserve"> </t>
  </si>
  <si>
    <t>M</t>
  </si>
  <si>
    <t>DESCRIPTION</t>
  </si>
  <si>
    <t>VEJA</t>
  </si>
  <si>
    <t>S/N</t>
  </si>
  <si>
    <t>CPO52195</t>
  </si>
  <si>
    <t>EXTRA-WHITE_ORANGE-FLUO_COBALT</t>
  </si>
  <si>
    <t>CP051215</t>
  </si>
  <si>
    <t>RB012193</t>
  </si>
  <si>
    <t>EO022110</t>
  </si>
  <si>
    <t>XD021928</t>
  </si>
  <si>
    <t>RB012265</t>
  </si>
  <si>
    <t>EL022178</t>
  </si>
  <si>
    <t>BLACK_WHITE</t>
  </si>
  <si>
    <t>RB012222</t>
  </si>
  <si>
    <t>VX032188</t>
  </si>
  <si>
    <t>RB012226</t>
  </si>
  <si>
    <t>XD022185</t>
  </si>
  <si>
    <t>GRAVEL_KAKI_BUTTER-SOLE</t>
  </si>
  <si>
    <t>VX032174</t>
  </si>
  <si>
    <t>CP052195</t>
  </si>
  <si>
    <t>CP052290</t>
  </si>
  <si>
    <t>MEN =943 PAIRS</t>
  </si>
  <si>
    <t>WOMEN = 1403 PAIRS</t>
  </si>
  <si>
    <t>VX012142</t>
  </si>
  <si>
    <t>EL021473</t>
  </si>
  <si>
    <t>EO022213</t>
  </si>
  <si>
    <t>EO022198</t>
  </si>
  <si>
    <t>VX022086</t>
  </si>
  <si>
    <t>XD022154</t>
  </si>
  <si>
    <t>STYLE CODE</t>
  </si>
  <si>
    <t>GRAVEL-NAUTICO_BUTTER-SOLE</t>
  </si>
  <si>
    <t>EXTRA-WHITE _NAUTICO_GUM-SOLE</t>
  </si>
  <si>
    <t>BLACK_WHITE.</t>
  </si>
  <si>
    <t>EXTRA-WHITE_TONIC</t>
  </si>
  <si>
    <t xml:space="preserve">VEJA CAMPO EASY </t>
  </si>
  <si>
    <t>VEJA RIO-BRANCO HEXAMESH</t>
  </si>
  <si>
    <t>EXTRA-WHITE_MENTHOL</t>
  </si>
  <si>
    <t>VEJA ESPLAR</t>
  </si>
  <si>
    <t>LEATHER EXTRA-WHITE_ORANGE FLUO</t>
  </si>
  <si>
    <t>3-LOCK LEATHER EXTRA-WHITE_GOLD</t>
  </si>
  <si>
    <t xml:space="preserve">VEJA ESPLAR </t>
  </si>
  <si>
    <t>3-LOCK LEATHER WHITE VENUS MARSALA</t>
  </si>
  <si>
    <t>VEJA RIO BRANCO HEXAMESH</t>
  </si>
  <si>
    <t>LEATHER EXTRA-WHITE_EMERAUDE_BLACK</t>
  </si>
  <si>
    <t xml:space="preserve">VEJA V-12 </t>
  </si>
  <si>
    <t>WHITE- PETALE ORANGE</t>
  </si>
  <si>
    <t xml:space="preserve">VEJA V-10 </t>
  </si>
  <si>
    <t>SUEDE -MJLTICO-ALMOND CALIFORNIA</t>
  </si>
  <si>
    <t>SUEDE -MULTICO_NATURAL_ROSE-FLUO</t>
  </si>
  <si>
    <t>EXTRA WHITE-JAUNE-FLUO</t>
  </si>
  <si>
    <t>GENDER</t>
  </si>
  <si>
    <t>LEATHER , EXTRA-WHITE_EMERAUDE_BLACK</t>
  </si>
  <si>
    <t xml:space="preserve">VEJA V-12  </t>
  </si>
  <si>
    <t>VEJA V-12</t>
  </si>
  <si>
    <t>GRAVEL-MARSALA</t>
  </si>
  <si>
    <t>LEATHER EXTRA WHITE-MARSALA</t>
  </si>
  <si>
    <t>NAUTICO PIERRE MIDNIGHT</t>
  </si>
  <si>
    <t>WHITE - PARME-TURQUOISE</t>
  </si>
  <si>
    <t xml:space="preserve"> ARTIC-PIERRE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</si>
</sst>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;[Red]\-&quot;£&quot;#,##0"/>
  </numFmts>
  <fonts count="1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20"/>
      <name val="Arial"/>
      <family val="2"/>
    </font>
    <font>
      <sz val="16"/>
      <name val="MS Sans Serif"/>
      <family val="2"/>
    </font>
    <font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MS Sans Serif"/>
      <family val="2"/>
    </font>
    <font>
      <b/>
      <sz val="26"/>
      <name val="MS Sans Serif"/>
    </font>
    <font>
      <sz val="8"/>
      <color rgb="FF222222"/>
      <name val="Arial"/>
      <family val="2"/>
    </font>
    <font>
      <sz val="12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3" fillId="0" borderId="1" xfId="2" applyFont="1" applyFill="1" applyBorder="1"/>
    <xf numFmtId="0" fontId="4" fillId="0" borderId="1" xfId="1" quotePrefix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8" fillId="0" borderId="1" xfId="1" quotePrefix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1" quotePrefix="1" applyNumberFormat="1" applyFont="1" applyFill="1" applyBorder="1" applyAlignment="1">
      <alignment horizontal="center" vertical="center"/>
    </xf>
    <xf numFmtId="0" fontId="9" fillId="0" borderId="2" xfId="1" quotePrefix="1" applyNumberFormat="1" applyFont="1" applyFill="1" applyBorder="1" applyAlignment="1">
      <alignment horizontal="center" vertical="center"/>
    </xf>
    <xf numFmtId="0" fontId="4" fillId="0" borderId="2" xfId="1" quotePrefix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</cellXfs>
  <cellStyles count="3">
    <cellStyle name="Normal" xfId="0" builtinId="0"/>
    <cellStyle name="Normale_Foglio1" xfId="1"/>
    <cellStyle name="Normale_Foglio1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57669</xdr:colOff>
      <xdr:row>0</xdr:row>
      <xdr:rowOff>0</xdr:rowOff>
    </xdr:from>
    <xdr:to>
      <xdr:col>24</xdr:col>
      <xdr:colOff>125039</xdr:colOff>
      <xdr:row>6</xdr:row>
      <xdr:rowOff>1308300</xdr:rowOff>
    </xdr:to>
    <xdr:pic>
      <xdr:nvPicPr>
        <xdr:cNvPr id="2" name="platop0" descr="Image of Veja Campo WHITE BLACK LEATHER F">
          <a:extLst>
            <a:ext uri="{FF2B5EF4-FFF2-40B4-BE49-F238E27FC236}">
              <a16:creationId xmlns:a16="http://schemas.microsoft.com/office/drawing/2014/main" xmlns="" id="{C76810CB-63F7-444A-A464-D13791395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98033" y="0"/>
          <a:ext cx="7267922" cy="6777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171276</xdr:colOff>
      <xdr:row>6</xdr:row>
      <xdr:rowOff>1129491</xdr:rowOff>
    </xdr:from>
    <xdr:to>
      <xdr:col>23</xdr:col>
      <xdr:colOff>96288</xdr:colOff>
      <xdr:row>11</xdr:row>
      <xdr:rowOff>375424</xdr:rowOff>
    </xdr:to>
    <xdr:pic>
      <xdr:nvPicPr>
        <xdr:cNvPr id="3" name="platop3" descr="Image of VEJA V-10 Trainers - Ex White/Pekin">
          <a:extLst>
            <a:ext uri="{FF2B5EF4-FFF2-40B4-BE49-F238E27FC236}">
              <a16:creationId xmlns:a16="http://schemas.microsoft.com/office/drawing/2014/main" xmlns="" id="{7C3FC72B-98D7-458E-A27A-713620ACA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11640" y="6602036"/>
          <a:ext cx="6505921" cy="65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zoomScale="55" zoomScaleNormal="55" workbookViewId="0">
      <pane xSplit="6" ySplit="4" topLeftCell="G5" activePane="bottomRight" state="frozen"/>
      <selection pane="topRight" activeCell="F1" sqref="F1"/>
      <selection pane="bottomLeft" activeCell="A5" sqref="A5"/>
      <selection pane="bottomRight" activeCell="D33" sqref="D33"/>
    </sheetView>
  </sheetViews>
  <sheetFormatPr defaultColWidth="9.140625" defaultRowHeight="21" x14ac:dyDescent="0.25"/>
  <cols>
    <col min="1" max="1" width="10.140625" style="3" customWidth="1"/>
    <col min="2" max="2" width="32.7109375" style="3" customWidth="1"/>
    <col min="3" max="3" width="55.85546875" style="3" customWidth="1"/>
    <col min="4" max="4" width="76.140625" style="3" customWidth="1"/>
    <col min="5" max="5" width="17.42578125" style="3" customWidth="1"/>
    <col min="6" max="6" width="23.5703125" style="3" customWidth="1"/>
    <col min="7" max="7" width="7.5703125" style="3" customWidth="1"/>
    <col min="8" max="16" width="8.140625" style="3" customWidth="1"/>
    <col min="17" max="20" width="17.28515625" style="3" customWidth="1"/>
    <col min="21" max="16384" width="9.140625" style="3"/>
  </cols>
  <sheetData>
    <row r="1" spans="1:17" ht="45.75" customHeight="1" x14ac:dyDescent="0.2">
      <c r="A1" s="14" t="s">
        <v>5</v>
      </c>
      <c r="B1" s="14" t="s">
        <v>8</v>
      </c>
      <c r="C1" s="17"/>
    </row>
    <row r="2" spans="1:17" ht="39" customHeight="1" x14ac:dyDescent="0.4">
      <c r="C2"/>
      <c r="D2" s="9" t="s">
        <v>27</v>
      </c>
      <c r="F2" s="4" t="s">
        <v>4</v>
      </c>
      <c r="G2" s="1" t="s">
        <v>5</v>
      </c>
      <c r="H2" s="1" t="s">
        <v>5</v>
      </c>
      <c r="I2" s="1" t="s">
        <v>5</v>
      </c>
      <c r="J2" s="1" t="s">
        <v>5</v>
      </c>
      <c r="K2" s="1" t="s">
        <v>6</v>
      </c>
      <c r="L2" s="1" t="s">
        <v>6</v>
      </c>
      <c r="M2" s="1" t="s">
        <v>6</v>
      </c>
      <c r="N2" s="1" t="s">
        <v>6</v>
      </c>
      <c r="O2" s="1" t="s">
        <v>6</v>
      </c>
      <c r="P2" s="1" t="s">
        <v>6</v>
      </c>
    </row>
    <row r="3" spans="1:17" ht="39" customHeight="1" x14ac:dyDescent="0.4">
      <c r="D3" s="9" t="s">
        <v>28</v>
      </c>
      <c r="F3" s="4" t="s">
        <v>2</v>
      </c>
      <c r="G3" s="1" t="s">
        <v>3</v>
      </c>
      <c r="H3" s="1" t="s">
        <v>3</v>
      </c>
      <c r="I3" s="1" t="s">
        <v>3</v>
      </c>
      <c r="J3" s="1" t="s">
        <v>3</v>
      </c>
      <c r="K3" s="1" t="s">
        <v>3</v>
      </c>
      <c r="L3" s="1" t="s">
        <v>3</v>
      </c>
      <c r="M3" s="1"/>
      <c r="N3" s="1"/>
      <c r="O3" s="1"/>
      <c r="P3" s="1" t="s">
        <v>5</v>
      </c>
    </row>
    <row r="4" spans="1:17" s="9" customFormat="1" ht="76.5" customHeight="1" x14ac:dyDescent="0.25">
      <c r="A4" s="6" t="s">
        <v>9</v>
      </c>
      <c r="B4" s="6" t="s">
        <v>35</v>
      </c>
      <c r="C4" s="6" t="s">
        <v>7</v>
      </c>
      <c r="D4" s="7" t="s">
        <v>1</v>
      </c>
      <c r="E4" s="7" t="s">
        <v>56</v>
      </c>
      <c r="F4" s="8" t="s">
        <v>0</v>
      </c>
      <c r="G4" s="5">
        <v>36</v>
      </c>
      <c r="H4" s="5">
        <v>37</v>
      </c>
      <c r="I4" s="5">
        <v>38</v>
      </c>
      <c r="J4" s="5">
        <v>39</v>
      </c>
      <c r="K4" s="5">
        <v>40</v>
      </c>
      <c r="L4" s="5">
        <v>41</v>
      </c>
      <c r="M4" s="5">
        <v>42</v>
      </c>
      <c r="N4" s="5">
        <v>43</v>
      </c>
      <c r="O4" s="5">
        <v>44</v>
      </c>
      <c r="P4" s="5">
        <v>45</v>
      </c>
    </row>
    <row r="5" spans="1:17" ht="114.95" customHeight="1" x14ac:dyDescent="0.25">
      <c r="A5" s="10">
        <v>1</v>
      </c>
      <c r="B5" s="10" t="s">
        <v>12</v>
      </c>
      <c r="C5" s="2" t="s">
        <v>40</v>
      </c>
      <c r="D5" s="2" t="s">
        <v>18</v>
      </c>
      <c r="E5" s="2" t="s">
        <v>4</v>
      </c>
      <c r="F5" s="11">
        <f t="shared" ref="F5:F23" si="0">SUM(G5:P5)</f>
        <v>155</v>
      </c>
      <c r="G5" s="5"/>
      <c r="H5" s="5"/>
      <c r="I5" s="5"/>
      <c r="J5" s="5"/>
      <c r="K5" s="5"/>
      <c r="L5" s="5">
        <f>12+12</f>
        <v>24</v>
      </c>
      <c r="M5" s="5">
        <f>12+12</f>
        <v>24</v>
      </c>
      <c r="N5" s="5">
        <f>12+12+11+12</f>
        <v>47</v>
      </c>
      <c r="O5" s="5">
        <f>12+12+12</f>
        <v>36</v>
      </c>
      <c r="P5" s="5">
        <f>12+12</f>
        <v>24</v>
      </c>
    </row>
    <row r="6" spans="1:17" ht="114.95" customHeight="1" x14ac:dyDescent="0.25">
      <c r="A6" s="10">
        <v>2</v>
      </c>
      <c r="B6" s="10" t="s">
        <v>10</v>
      </c>
      <c r="C6" s="2" t="s">
        <v>40</v>
      </c>
      <c r="D6" s="2" t="s">
        <v>11</v>
      </c>
      <c r="E6" s="2" t="s">
        <v>4</v>
      </c>
      <c r="F6" s="11">
        <f t="shared" si="0"/>
        <v>191</v>
      </c>
      <c r="G6" s="5"/>
      <c r="H6" s="5"/>
      <c r="I6" s="5"/>
      <c r="J6" s="5"/>
      <c r="K6" s="5"/>
      <c r="L6" s="5">
        <f>12+12+12+12</f>
        <v>48</v>
      </c>
      <c r="M6" s="5">
        <f>12+12+12+11+12</f>
        <v>59</v>
      </c>
      <c r="N6" s="5">
        <f>12+12+12</f>
        <v>36</v>
      </c>
      <c r="O6" s="5">
        <f>12+12</f>
        <v>24</v>
      </c>
      <c r="P6" s="5">
        <f>12+12</f>
        <v>24</v>
      </c>
    </row>
    <row r="7" spans="1:17" ht="114.95" customHeight="1" x14ac:dyDescent="0.25">
      <c r="A7" s="10">
        <v>3</v>
      </c>
      <c r="B7" s="10" t="s">
        <v>14</v>
      </c>
      <c r="C7" s="2" t="s">
        <v>46</v>
      </c>
      <c r="D7" s="2" t="s">
        <v>61</v>
      </c>
      <c r="E7" s="2" t="s">
        <v>4</v>
      </c>
      <c r="F7" s="11">
        <f t="shared" si="0"/>
        <v>191</v>
      </c>
      <c r="G7" s="5"/>
      <c r="H7" s="5"/>
      <c r="I7" s="5"/>
      <c r="J7" s="5"/>
      <c r="K7" s="5"/>
      <c r="L7" s="5">
        <f>12+12</f>
        <v>24</v>
      </c>
      <c r="M7" s="5">
        <f>12+12+12+12+12</f>
        <v>60</v>
      </c>
      <c r="N7" s="5">
        <f>12+12+11+12</f>
        <v>47</v>
      </c>
      <c r="O7" s="5">
        <f>12+12+12</f>
        <v>36</v>
      </c>
      <c r="P7" s="5">
        <f>12+12</f>
        <v>24</v>
      </c>
    </row>
    <row r="8" spans="1:17" ht="114.95" customHeight="1" x14ac:dyDescent="0.2">
      <c r="A8" s="10">
        <v>4</v>
      </c>
      <c r="B8" s="10" t="s">
        <v>13</v>
      </c>
      <c r="C8" s="2" t="s">
        <v>41</v>
      </c>
      <c r="D8" s="2" t="s">
        <v>36</v>
      </c>
      <c r="E8" s="2" t="s">
        <v>4</v>
      </c>
      <c r="F8" s="11">
        <f t="shared" si="0"/>
        <v>78</v>
      </c>
      <c r="G8" s="5"/>
      <c r="H8" s="5"/>
      <c r="I8" s="5"/>
      <c r="J8" s="5"/>
      <c r="K8" s="5">
        <v>6</v>
      </c>
      <c r="L8" s="5">
        <v>12</v>
      </c>
      <c r="M8" s="5">
        <v>12</v>
      </c>
      <c r="N8" s="5">
        <f>12+8</f>
        <v>20</v>
      </c>
      <c r="O8" s="5">
        <f>12+4</f>
        <v>16</v>
      </c>
      <c r="P8" s="5">
        <v>12</v>
      </c>
      <c r="Q8" s="18"/>
    </row>
    <row r="9" spans="1:17" ht="114.95" customHeight="1" x14ac:dyDescent="0.25">
      <c r="A9" s="10">
        <v>5</v>
      </c>
      <c r="B9" s="10" t="s">
        <v>19</v>
      </c>
      <c r="C9" s="2" t="s">
        <v>41</v>
      </c>
      <c r="D9" s="2" t="s">
        <v>60</v>
      </c>
      <c r="E9" s="2" t="s">
        <v>4</v>
      </c>
      <c r="F9" s="11">
        <f t="shared" si="0"/>
        <v>24</v>
      </c>
      <c r="G9" s="5"/>
      <c r="H9" s="5"/>
      <c r="I9" s="5"/>
      <c r="J9" s="5"/>
      <c r="K9" s="5"/>
      <c r="L9" s="5">
        <v>5</v>
      </c>
      <c r="M9" s="5">
        <v>5</v>
      </c>
      <c r="N9" s="5">
        <v>8</v>
      </c>
      <c r="O9" s="5">
        <v>6</v>
      </c>
      <c r="P9" s="5"/>
      <c r="Q9"/>
    </row>
    <row r="10" spans="1:17" ht="114.95" customHeight="1" x14ac:dyDescent="0.25">
      <c r="A10" s="10">
        <v>6</v>
      </c>
      <c r="B10" s="10" t="s">
        <v>21</v>
      </c>
      <c r="C10" s="2" t="s">
        <v>41</v>
      </c>
      <c r="D10" s="2" t="s">
        <v>23</v>
      </c>
      <c r="E10" s="2" t="s">
        <v>4</v>
      </c>
      <c r="F10" s="11">
        <f t="shared" si="0"/>
        <v>11</v>
      </c>
      <c r="G10" s="5"/>
      <c r="H10" s="5"/>
      <c r="I10" s="5"/>
      <c r="J10" s="5"/>
      <c r="K10" s="5"/>
      <c r="L10" s="5"/>
      <c r="M10" s="5">
        <v>4</v>
      </c>
      <c r="N10" s="5">
        <v>7</v>
      </c>
      <c r="O10" s="5"/>
      <c r="P10" s="5"/>
      <c r="Q10"/>
    </row>
    <row r="11" spans="1:17" ht="114.95" customHeight="1" x14ac:dyDescent="0.25">
      <c r="A11" s="10">
        <v>7</v>
      </c>
      <c r="B11" s="10" t="s">
        <v>16</v>
      </c>
      <c r="C11" s="2" t="s">
        <v>41</v>
      </c>
      <c r="D11" s="2" t="s">
        <v>62</v>
      </c>
      <c r="E11" s="2" t="s">
        <v>4</v>
      </c>
      <c r="F11" s="11">
        <f t="shared" si="0"/>
        <v>48</v>
      </c>
      <c r="G11" s="5"/>
      <c r="H11" s="5"/>
      <c r="I11" s="5"/>
      <c r="J11" s="5"/>
      <c r="K11" s="5"/>
      <c r="L11" s="5"/>
      <c r="M11" s="5">
        <v>24</v>
      </c>
      <c r="N11" s="5">
        <v>12</v>
      </c>
      <c r="O11" s="5">
        <v>12</v>
      </c>
      <c r="P11" s="5"/>
    </row>
    <row r="12" spans="1:17" ht="114.95" customHeight="1" x14ac:dyDescent="0.25">
      <c r="A12" s="10">
        <v>8</v>
      </c>
      <c r="B12" s="10" t="s">
        <v>15</v>
      </c>
      <c r="C12" s="2" t="s">
        <v>50</v>
      </c>
      <c r="D12" s="2" t="s">
        <v>49</v>
      </c>
      <c r="E12" s="2" t="s">
        <v>4</v>
      </c>
      <c r="F12" s="11">
        <f t="shared" si="0"/>
        <v>227</v>
      </c>
      <c r="G12" s="5"/>
      <c r="H12" s="5"/>
      <c r="I12" s="5"/>
      <c r="J12" s="5"/>
      <c r="K12" s="5"/>
      <c r="L12" s="5">
        <f>12+12</f>
        <v>24</v>
      </c>
      <c r="M12" s="5">
        <f>12+12+12+12+12+12</f>
        <v>72</v>
      </c>
      <c r="N12" s="5">
        <f>12+12+12+12</f>
        <v>48</v>
      </c>
      <c r="O12" s="5">
        <f>11+12+12+12</f>
        <v>47</v>
      </c>
      <c r="P12" s="5">
        <f>12+12+12</f>
        <v>36</v>
      </c>
    </row>
    <row r="13" spans="1:17" ht="114.95" customHeight="1" x14ac:dyDescent="0.25">
      <c r="A13" s="10">
        <v>9</v>
      </c>
      <c r="B13" s="10" t="s">
        <v>22</v>
      </c>
      <c r="C13" s="2" t="s">
        <v>50</v>
      </c>
      <c r="D13" s="2" t="s">
        <v>37</v>
      </c>
      <c r="E13" s="2" t="s">
        <v>4</v>
      </c>
      <c r="F13" s="11">
        <f t="shared" si="0"/>
        <v>18</v>
      </c>
      <c r="G13" s="5"/>
      <c r="H13" s="5"/>
      <c r="I13" s="5"/>
      <c r="J13" s="5"/>
      <c r="K13" s="5"/>
      <c r="L13" s="5">
        <v>3</v>
      </c>
      <c r="M13" s="5">
        <v>4</v>
      </c>
      <c r="N13" s="5">
        <v>8</v>
      </c>
      <c r="O13" s="5"/>
      <c r="P13" s="5">
        <v>3</v>
      </c>
    </row>
    <row r="14" spans="1:17" ht="114.95" customHeight="1" x14ac:dyDescent="0.25">
      <c r="A14" s="10">
        <v>10</v>
      </c>
      <c r="B14" s="10" t="s">
        <v>12</v>
      </c>
      <c r="C14" s="2" t="s">
        <v>40</v>
      </c>
      <c r="D14" s="2" t="s">
        <v>38</v>
      </c>
      <c r="E14" s="2" t="s">
        <v>2</v>
      </c>
      <c r="F14" s="11">
        <f t="shared" si="0"/>
        <v>120</v>
      </c>
      <c r="G14" s="5"/>
      <c r="H14" s="5">
        <f>12+12</f>
        <v>24</v>
      </c>
      <c r="I14" s="5">
        <f>12+12+12</f>
        <v>36</v>
      </c>
      <c r="J14" s="5">
        <f>12+12+12</f>
        <v>36</v>
      </c>
      <c r="K14" s="5">
        <f>12+12</f>
        <v>24</v>
      </c>
      <c r="L14" s="5"/>
      <c r="M14" s="5"/>
      <c r="N14" s="5"/>
      <c r="O14" s="5"/>
      <c r="P14" s="5"/>
    </row>
    <row r="15" spans="1:17" ht="114.95" customHeight="1" x14ac:dyDescent="0.25">
      <c r="A15" s="10">
        <v>11</v>
      </c>
      <c r="B15" s="10" t="s">
        <v>25</v>
      </c>
      <c r="C15" s="2" t="s">
        <v>40</v>
      </c>
      <c r="D15" s="2" t="s">
        <v>11</v>
      </c>
      <c r="E15" s="2" t="s">
        <v>2</v>
      </c>
      <c r="F15" s="11">
        <f t="shared" si="0"/>
        <v>132</v>
      </c>
      <c r="G15" s="5"/>
      <c r="H15" s="5">
        <v>12</v>
      </c>
      <c r="I15" s="5">
        <f>12*4</f>
        <v>48</v>
      </c>
      <c r="J15" s="5">
        <f>5*12</f>
        <v>60</v>
      </c>
      <c r="K15" s="5">
        <v>12</v>
      </c>
      <c r="L15" s="5"/>
      <c r="M15" s="5"/>
      <c r="N15" s="5"/>
      <c r="O15" s="5"/>
      <c r="P15" s="5"/>
    </row>
    <row r="16" spans="1:17" ht="114.95" customHeight="1" x14ac:dyDescent="0.25">
      <c r="A16" s="10">
        <v>12</v>
      </c>
      <c r="B16" s="10" t="s">
        <v>26</v>
      </c>
      <c r="C16" s="2" t="s">
        <v>40</v>
      </c>
      <c r="D16" s="2" t="s">
        <v>39</v>
      </c>
      <c r="E16" s="2" t="s">
        <v>2</v>
      </c>
      <c r="F16" s="11">
        <f t="shared" si="0"/>
        <v>288</v>
      </c>
      <c r="G16" s="5"/>
      <c r="H16" s="5">
        <f>12+12+12</f>
        <v>36</v>
      </c>
      <c r="I16" s="5">
        <f>11*12</f>
        <v>132</v>
      </c>
      <c r="J16" s="5">
        <f>7*12</f>
        <v>84</v>
      </c>
      <c r="K16" s="5">
        <f>3*12</f>
        <v>36</v>
      </c>
      <c r="L16" s="5"/>
      <c r="M16" s="5"/>
      <c r="N16" s="5"/>
      <c r="O16" s="5"/>
      <c r="P16" s="5"/>
    </row>
    <row r="17" spans="1:16" ht="114.95" customHeight="1" x14ac:dyDescent="0.25">
      <c r="A17" s="10">
        <v>13</v>
      </c>
      <c r="B17" s="10" t="s">
        <v>30</v>
      </c>
      <c r="C17" s="2" t="s">
        <v>46</v>
      </c>
      <c r="D17" s="2" t="s">
        <v>45</v>
      </c>
      <c r="E17" s="2" t="s">
        <v>2</v>
      </c>
      <c r="F17" s="11">
        <f t="shared" si="0"/>
        <v>16</v>
      </c>
      <c r="G17" s="5">
        <v>2</v>
      </c>
      <c r="H17" s="5"/>
      <c r="I17" s="5"/>
      <c r="J17" s="5"/>
      <c r="K17" s="5">
        <v>12</v>
      </c>
      <c r="L17" s="5">
        <v>2</v>
      </c>
      <c r="M17" s="5"/>
      <c r="N17" s="5"/>
      <c r="O17" s="5"/>
      <c r="P17" s="5"/>
    </row>
    <row r="18" spans="1:16" ht="114.95" customHeight="1" x14ac:dyDescent="0.25">
      <c r="A18" s="10">
        <v>14</v>
      </c>
      <c r="B18" s="10" t="s">
        <v>14</v>
      </c>
      <c r="C18" s="2" t="s">
        <v>46</v>
      </c>
      <c r="D18" s="2" t="s">
        <v>61</v>
      </c>
      <c r="E18" s="2" t="s">
        <v>2</v>
      </c>
      <c r="F18" s="11">
        <f t="shared" si="0"/>
        <v>192</v>
      </c>
      <c r="G18" s="5"/>
      <c r="H18" s="5">
        <f>12+12</f>
        <v>24</v>
      </c>
      <c r="I18" s="5">
        <f>12+12+12+12+12</f>
        <v>60</v>
      </c>
      <c r="J18" s="5">
        <f>12+12+12+12+12</f>
        <v>60</v>
      </c>
      <c r="K18" s="5">
        <f>12+12+12+12</f>
        <v>48</v>
      </c>
      <c r="L18" s="5"/>
      <c r="M18" s="5"/>
      <c r="N18" s="5"/>
      <c r="O18" s="5"/>
      <c r="P18" s="5"/>
    </row>
    <row r="19" spans="1:16" ht="114.95" customHeight="1" x14ac:dyDescent="0.25">
      <c r="A19" s="10">
        <v>15</v>
      </c>
      <c r="B19" s="10" t="s">
        <v>17</v>
      </c>
      <c r="C19" s="2" t="s">
        <v>46</v>
      </c>
      <c r="D19" s="2" t="s">
        <v>47</v>
      </c>
      <c r="E19" s="2" t="s">
        <v>2</v>
      </c>
      <c r="F19" s="11">
        <f t="shared" si="0"/>
        <v>22</v>
      </c>
      <c r="G19" s="5"/>
      <c r="H19" s="5"/>
      <c r="I19" s="5"/>
      <c r="J19" s="5">
        <v>12</v>
      </c>
      <c r="K19" s="5">
        <v>10</v>
      </c>
      <c r="L19" s="5"/>
      <c r="M19" s="5"/>
      <c r="N19" s="5"/>
      <c r="O19" s="5"/>
      <c r="P19" s="5"/>
    </row>
    <row r="20" spans="1:16" ht="114.95" customHeight="1" x14ac:dyDescent="0.25">
      <c r="A20" s="10">
        <v>16</v>
      </c>
      <c r="B20" s="10" t="s">
        <v>32</v>
      </c>
      <c r="C20" s="2" t="s">
        <v>46</v>
      </c>
      <c r="D20" s="2" t="s">
        <v>42</v>
      </c>
      <c r="E20" s="2" t="s">
        <v>2</v>
      </c>
      <c r="F20" s="11">
        <f t="shared" si="0"/>
        <v>156</v>
      </c>
      <c r="G20" s="5"/>
      <c r="H20" s="5">
        <v>48</v>
      </c>
      <c r="I20" s="5">
        <v>36</v>
      </c>
      <c r="J20" s="5">
        <v>24</v>
      </c>
      <c r="K20" s="5">
        <v>48</v>
      </c>
      <c r="L20" s="5"/>
      <c r="M20" s="5"/>
      <c r="N20" s="5"/>
      <c r="O20" s="5"/>
      <c r="P20" s="5"/>
    </row>
    <row r="21" spans="1:16" ht="114.95" customHeight="1" x14ac:dyDescent="0.25">
      <c r="A21" s="10">
        <v>17</v>
      </c>
      <c r="B21" s="10" t="s">
        <v>31</v>
      </c>
      <c r="C21" s="2" t="s">
        <v>43</v>
      </c>
      <c r="D21" s="2" t="s">
        <v>44</v>
      </c>
      <c r="E21" s="2" t="s">
        <v>2</v>
      </c>
      <c r="F21" s="11">
        <f t="shared" si="0"/>
        <v>28</v>
      </c>
      <c r="G21" s="5">
        <v>2</v>
      </c>
      <c r="H21" s="5"/>
      <c r="I21" s="5">
        <v>12</v>
      </c>
      <c r="J21" s="5"/>
      <c r="K21" s="5">
        <v>12</v>
      </c>
      <c r="L21" s="5">
        <v>2</v>
      </c>
      <c r="M21" s="5"/>
      <c r="N21" s="5"/>
      <c r="O21" s="5"/>
      <c r="P21" s="5"/>
    </row>
    <row r="22" spans="1:16" ht="114.95" customHeight="1" x14ac:dyDescent="0.25">
      <c r="A22" s="10">
        <v>18</v>
      </c>
      <c r="B22" s="10" t="s">
        <v>13</v>
      </c>
      <c r="C22" s="2" t="s">
        <v>48</v>
      </c>
      <c r="D22" s="2" t="s">
        <v>36</v>
      </c>
      <c r="E22" s="2" t="s">
        <v>2</v>
      </c>
      <c r="F22" s="11">
        <f t="shared" si="0"/>
        <v>60</v>
      </c>
      <c r="G22" s="5"/>
      <c r="H22" s="5"/>
      <c r="I22" s="5">
        <f>12+12</f>
        <v>24</v>
      </c>
      <c r="J22" s="5">
        <f>12+12</f>
        <v>24</v>
      </c>
      <c r="K22" s="5">
        <v>12</v>
      </c>
      <c r="L22" s="5"/>
      <c r="M22" s="5"/>
      <c r="N22" s="5"/>
      <c r="O22" s="5"/>
      <c r="P22" s="5"/>
    </row>
    <row r="23" spans="1:16" ht="114.95" customHeight="1" x14ac:dyDescent="0.25">
      <c r="A23" s="10">
        <v>19</v>
      </c>
      <c r="B23" s="10" t="s">
        <v>19</v>
      </c>
      <c r="C23" s="2" t="s">
        <v>48</v>
      </c>
      <c r="D23" s="2" t="s">
        <v>60</v>
      </c>
      <c r="E23" s="2" t="s">
        <v>2</v>
      </c>
      <c r="F23" s="11">
        <f t="shared" si="0"/>
        <v>12</v>
      </c>
      <c r="G23" s="5"/>
      <c r="H23" s="5"/>
      <c r="I23" s="5"/>
      <c r="J23" s="5">
        <v>4</v>
      </c>
      <c r="K23" s="5">
        <v>8</v>
      </c>
      <c r="L23" s="5"/>
      <c r="M23" s="5"/>
      <c r="N23" s="5"/>
      <c r="O23" s="5"/>
      <c r="P23" s="5"/>
    </row>
    <row r="24" spans="1:16" ht="114.95" customHeight="1" x14ac:dyDescent="0.25">
      <c r="A24" s="10">
        <v>20</v>
      </c>
      <c r="B24" s="10" t="s">
        <v>16</v>
      </c>
      <c r="C24" s="2" t="s">
        <v>48</v>
      </c>
      <c r="D24" s="2" t="s">
        <v>64</v>
      </c>
      <c r="E24" s="2" t="s">
        <v>2</v>
      </c>
      <c r="F24" s="11">
        <f t="shared" ref="F24" si="1">SUM(G24:P24)</f>
        <v>48</v>
      </c>
      <c r="G24" s="5"/>
      <c r="H24" s="5">
        <v>12</v>
      </c>
      <c r="I24" s="5">
        <v>12</v>
      </c>
      <c r="J24" s="5">
        <v>24</v>
      </c>
      <c r="K24" s="5"/>
      <c r="L24" s="5"/>
      <c r="M24" s="5"/>
      <c r="N24" s="5"/>
      <c r="O24" s="5"/>
      <c r="P24" s="5"/>
    </row>
    <row r="25" spans="1:16" ht="114.95" customHeight="1" x14ac:dyDescent="0.25">
      <c r="A25" s="10">
        <v>21</v>
      </c>
      <c r="B25" s="10" t="s">
        <v>29</v>
      </c>
      <c r="C25" s="2" t="s">
        <v>52</v>
      </c>
      <c r="D25" s="2" t="s">
        <v>51</v>
      </c>
      <c r="E25" s="2" t="s">
        <v>2</v>
      </c>
      <c r="F25" s="11">
        <f t="shared" ref="F25:F30" si="2">SUM(G25:P25)</f>
        <v>24</v>
      </c>
      <c r="G25" s="5"/>
      <c r="H25" s="5">
        <v>12</v>
      </c>
      <c r="I25" s="5"/>
      <c r="J25" s="5">
        <v>12</v>
      </c>
      <c r="K25" s="5"/>
      <c r="L25" s="5"/>
      <c r="M25" s="5"/>
      <c r="N25" s="5"/>
      <c r="O25" s="5"/>
      <c r="P25" s="5"/>
    </row>
    <row r="26" spans="1:16" ht="114.95" customHeight="1" x14ac:dyDescent="0.25">
      <c r="A26" s="10">
        <v>22</v>
      </c>
      <c r="B26" s="10" t="s">
        <v>33</v>
      </c>
      <c r="C26" s="2" t="s">
        <v>52</v>
      </c>
      <c r="D26" s="2" t="s">
        <v>55</v>
      </c>
      <c r="E26" s="2" t="s">
        <v>2</v>
      </c>
      <c r="F26" s="11">
        <f t="shared" si="2"/>
        <v>96</v>
      </c>
      <c r="G26" s="5"/>
      <c r="H26" s="5"/>
      <c r="I26" s="5">
        <f>12+12+12</f>
        <v>36</v>
      </c>
      <c r="J26" s="5">
        <f>12+12+12+12</f>
        <v>48</v>
      </c>
      <c r="K26" s="5">
        <v>12</v>
      </c>
      <c r="L26" s="5"/>
      <c r="M26" s="5"/>
      <c r="N26" s="5"/>
      <c r="O26" s="5"/>
      <c r="P26" s="5"/>
    </row>
    <row r="27" spans="1:16" ht="114.95" customHeight="1" x14ac:dyDescent="0.25">
      <c r="A27" s="10">
        <v>23</v>
      </c>
      <c r="B27" s="10" t="s">
        <v>24</v>
      </c>
      <c r="C27" s="2" t="s">
        <v>52</v>
      </c>
      <c r="D27" s="2" t="s">
        <v>53</v>
      </c>
      <c r="E27" s="2" t="s">
        <v>2</v>
      </c>
      <c r="F27" s="11">
        <f t="shared" si="2"/>
        <v>12</v>
      </c>
      <c r="G27" s="5"/>
      <c r="H27" s="5"/>
      <c r="I27" s="5"/>
      <c r="J27" s="5">
        <v>12</v>
      </c>
      <c r="K27" s="5"/>
      <c r="L27" s="5"/>
      <c r="M27" s="5"/>
      <c r="N27" s="5"/>
      <c r="O27" s="5"/>
      <c r="P27" s="5"/>
    </row>
    <row r="28" spans="1:16" ht="114.95" customHeight="1" x14ac:dyDescent="0.25">
      <c r="A28" s="10">
        <v>24</v>
      </c>
      <c r="B28" s="10" t="s">
        <v>20</v>
      </c>
      <c r="C28" s="2" t="s">
        <v>52</v>
      </c>
      <c r="D28" s="2" t="s">
        <v>54</v>
      </c>
      <c r="E28" s="2" t="s">
        <v>2</v>
      </c>
      <c r="F28" s="11">
        <f t="shared" si="2"/>
        <v>23</v>
      </c>
      <c r="G28" s="5"/>
      <c r="H28" s="5"/>
      <c r="I28" s="5">
        <v>12</v>
      </c>
      <c r="J28" s="5">
        <v>11</v>
      </c>
      <c r="K28" s="5"/>
      <c r="L28" s="5"/>
      <c r="M28" s="5"/>
      <c r="N28" s="5"/>
      <c r="O28" s="5"/>
      <c r="P28" s="5"/>
    </row>
    <row r="29" spans="1:16" ht="114.95" customHeight="1" x14ac:dyDescent="0.25">
      <c r="A29" s="10">
        <v>25</v>
      </c>
      <c r="B29" s="10" t="s">
        <v>15</v>
      </c>
      <c r="C29" s="2" t="s">
        <v>58</v>
      </c>
      <c r="D29" s="2" t="s">
        <v>57</v>
      </c>
      <c r="E29" s="2" t="s">
        <v>2</v>
      </c>
      <c r="F29" s="11">
        <f t="shared" si="2"/>
        <v>156</v>
      </c>
      <c r="G29" s="5"/>
      <c r="H29" s="5">
        <f>12+12</f>
        <v>24</v>
      </c>
      <c r="I29" s="5">
        <f>12+12+12+12+12</f>
        <v>60</v>
      </c>
      <c r="J29" s="5">
        <f>12+12+12</f>
        <v>36</v>
      </c>
      <c r="K29" s="5">
        <f>12+12+12</f>
        <v>36</v>
      </c>
      <c r="L29" s="5"/>
      <c r="M29" s="5"/>
      <c r="N29" s="5"/>
      <c r="O29" s="5"/>
      <c r="P29" s="5"/>
    </row>
    <row r="30" spans="1:16" ht="114.95" customHeight="1" x14ac:dyDescent="0.25">
      <c r="A30" s="10">
        <v>26</v>
      </c>
      <c r="B30" s="10" t="s">
        <v>34</v>
      </c>
      <c r="C30" s="2" t="s">
        <v>59</v>
      </c>
      <c r="D30" s="2" t="s">
        <v>63</v>
      </c>
      <c r="E30" s="2" t="s">
        <v>2</v>
      </c>
      <c r="F30" s="11">
        <f t="shared" si="2"/>
        <v>18</v>
      </c>
      <c r="G30" s="5">
        <v>2</v>
      </c>
      <c r="H30" s="5">
        <v>2</v>
      </c>
      <c r="I30" s="5">
        <v>12</v>
      </c>
      <c r="J30" s="5"/>
      <c r="K30" s="5"/>
      <c r="L30" s="5">
        <v>2</v>
      </c>
      <c r="M30" s="5"/>
      <c r="N30" s="5"/>
      <c r="O30" s="5"/>
      <c r="P30" s="5"/>
    </row>
    <row r="31" spans="1:16" ht="114.95" customHeight="1" x14ac:dyDescent="0.25">
      <c r="A31" s="10"/>
      <c r="B31" s="10"/>
      <c r="C31" s="2"/>
      <c r="D31" s="2"/>
      <c r="E31" s="13"/>
      <c r="F31" s="12">
        <f>SUM(F5:F30)</f>
        <v>2346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3" spans="5:6" x14ac:dyDescent="0.25">
      <c r="E33" s="15"/>
      <c r="F33" s="16"/>
    </row>
  </sheetData>
  <autoFilter ref="A4:P31"/>
  <sortState ref="B15:P30">
    <sortCondition ref="B14:B30"/>
  </sortState>
  <pageMargins left="0.7" right="0.7" top="0.75" bottom="0.75" header="0.3" footer="0.3"/>
  <pageSetup paperSize="8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2020-01-14T19:45:10Z</dcterms:created>
  <dcterms:modified xsi:type="dcterms:W3CDTF">2020-01-17T13:07:15Z</dcterms:modified>
</cp:coreProperties>
</file>